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ianeprojectbe.sharepoint.com/sites/ArianeProject/Documents partages/07. Biens immobiliers/00. Template/01. Agences/02. Appartement/02. Synthèse des charges/"/>
    </mc:Choice>
  </mc:AlternateContent>
  <xr:revisionPtr revIDLastSave="56" documentId="8_{F3E6EFDA-3534-4DD8-951E-216DB8479157}" xr6:coauthVersionLast="47" xr6:coauthVersionMax="47" xr10:uidLastSave="{CDFB1128-DCA0-4E26-B26D-D30BDD474C2A}"/>
  <bookViews>
    <workbookView xWindow="-108" yWindow="-108" windowWidth="23256" windowHeight="12576" xr2:uid="{00000000-000D-0000-FFFF-FFFF00000000}"/>
  </bookViews>
  <sheets>
    <sheet name="Annuel" sheetId="6" r:id="rId1"/>
    <sheet name="Trimestriel" sheetId="7" r:id="rId2"/>
  </sheets>
  <definedNames>
    <definedName name="_xlnm._FilterDatabase" localSheetId="0" hidden="1">Annuel!$A$6:$G$17</definedName>
    <definedName name="data_per_year">Annuel!$A$6:$F$17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6" l="1"/>
  <c r="F19" i="6"/>
  <c r="G8" i="6"/>
  <c r="F8" i="6"/>
  <c r="B19" i="6"/>
  <c r="C16" i="6"/>
  <c r="C17" i="6"/>
  <c r="C19" i="6"/>
  <c r="C15" i="6"/>
  <c r="C11" i="6"/>
  <c r="B17" i="6"/>
  <c r="B16" i="6"/>
  <c r="B15" i="6"/>
  <c r="D19" i="6"/>
  <c r="E19" i="6"/>
  <c r="C19" i="7"/>
  <c r="U19" i="7" s="1"/>
  <c r="D19" i="7"/>
  <c r="E19" i="7"/>
  <c r="G19" i="7"/>
  <c r="H19" i="7"/>
  <c r="I19" i="7"/>
  <c r="J19" i="7"/>
  <c r="L19" i="7"/>
  <c r="M19" i="7"/>
  <c r="N19" i="7"/>
  <c r="O19" i="7"/>
  <c r="Q19" i="7"/>
  <c r="R19" i="7"/>
  <c r="S19" i="7"/>
  <c r="T19" i="7"/>
  <c r="B19" i="7"/>
  <c r="F10" i="7"/>
  <c r="F14" i="7"/>
  <c r="F9" i="7"/>
  <c r="V13" i="7"/>
  <c r="F17" i="7"/>
  <c r="AC17" i="7"/>
  <c r="AB17" i="7"/>
  <c r="AA17" i="7"/>
  <c r="AB14" i="7"/>
  <c r="AA14" i="7"/>
  <c r="Z14" i="7"/>
  <c r="AC11" i="7"/>
  <c r="AB11" i="7"/>
  <c r="Z12" i="7"/>
  <c r="AA11" i="7"/>
  <c r="V12" i="7"/>
  <c r="V11" i="7"/>
  <c r="V9" i="7"/>
  <c r="V8" i="7"/>
  <c r="V7" i="7"/>
  <c r="V16" i="7"/>
  <c r="V15" i="7"/>
  <c r="Q5" i="7"/>
  <c r="T18" i="7"/>
  <c r="S18" i="7"/>
  <c r="R18" i="7"/>
  <c r="Q18" i="7"/>
  <c r="U12" i="7"/>
  <c r="U11" i="7"/>
  <c r="U10" i="7"/>
  <c r="U9" i="7"/>
  <c r="U8" i="7"/>
  <c r="U7" i="7"/>
  <c r="U17" i="7"/>
  <c r="U16" i="7"/>
  <c r="U14" i="7"/>
  <c r="U13" i="7"/>
  <c r="U15" i="7"/>
  <c r="L5" i="7"/>
  <c r="O18" i="7"/>
  <c r="N18" i="7"/>
  <c r="M18" i="7"/>
  <c r="L18" i="7"/>
  <c r="P12" i="7"/>
  <c r="P11" i="7"/>
  <c r="P10" i="7"/>
  <c r="P9" i="7"/>
  <c r="P8" i="7"/>
  <c r="P7" i="7"/>
  <c r="P17" i="7"/>
  <c r="P16" i="7"/>
  <c r="P14" i="7"/>
  <c r="P13" i="7"/>
  <c r="P15" i="7"/>
  <c r="J18" i="7"/>
  <c r="I18" i="7"/>
  <c r="H18" i="7"/>
  <c r="G18" i="7"/>
  <c r="K12" i="7"/>
  <c r="K11" i="7"/>
  <c r="K10" i="7"/>
  <c r="K9" i="7"/>
  <c r="K8" i="7"/>
  <c r="K7" i="7"/>
  <c r="K17" i="7"/>
  <c r="K16" i="7"/>
  <c r="K14" i="7"/>
  <c r="K13" i="7"/>
  <c r="K15" i="7"/>
  <c r="B5" i="7"/>
  <c r="E18" i="7"/>
  <c r="C18" i="7"/>
  <c r="F12" i="7"/>
  <c r="F11" i="7"/>
  <c r="F8" i="7"/>
  <c r="F7" i="7"/>
  <c r="F16" i="7"/>
  <c r="Z9" i="7"/>
  <c r="F15" i="7"/>
  <c r="Z6" i="7"/>
  <c r="E3" i="7"/>
  <c r="D3" i="7"/>
  <c r="C3" i="7"/>
  <c r="B3" i="7"/>
  <c r="Z11" i="7" l="1"/>
  <c r="B18" i="7"/>
  <c r="V14" i="7"/>
  <c r="D18" i="7"/>
  <c r="V10" i="7"/>
  <c r="V17" i="7"/>
  <c r="F13" i="7"/>
  <c r="F18" i="7" s="1"/>
  <c r="Z17" i="7"/>
  <c r="AC14" i="7"/>
  <c r="U18" i="7"/>
  <c r="P18" i="7"/>
  <c r="K18" i="7"/>
  <c r="AA8" i="7"/>
  <c r="AB8" i="7"/>
  <c r="AC8" i="7"/>
  <c r="F3" i="7"/>
  <c r="Z8" i="7" l="1"/>
  <c r="V18" i="7"/>
  <c r="W18" i="7"/>
  <c r="W16" i="7"/>
  <c r="W7" i="7"/>
  <c r="W8" i="7"/>
  <c r="W10" i="7"/>
  <c r="W11" i="7"/>
  <c r="W13" i="7"/>
  <c r="W12" i="7"/>
  <c r="W14" i="7"/>
  <c r="W9" i="7"/>
  <c r="W17" i="7"/>
  <c r="A5" i="7"/>
  <c r="W15" i="7"/>
  <c r="AD8" i="7" l="1"/>
  <c r="X14" i="7"/>
  <c r="X17" i="7"/>
  <c r="X9" i="7"/>
  <c r="X16" i="7"/>
  <c r="X8" i="7"/>
  <c r="X7" i="7"/>
  <c r="X12" i="7"/>
  <c r="X13" i="7"/>
  <c r="X11" i="7"/>
  <c r="X15" i="7"/>
  <c r="X10" i="7"/>
  <c r="X18" i="7" l="1"/>
  <c r="I17" i="6"/>
  <c r="I14" i="6"/>
  <c r="I15" i="6"/>
  <c r="I12" i="6"/>
  <c r="F10" i="6"/>
  <c r="F9" i="6"/>
  <c r="C5" i="6"/>
  <c r="D5" i="6"/>
  <c r="E5" i="6"/>
  <c r="F14" i="6"/>
  <c r="I9" i="6"/>
  <c r="F17" i="6"/>
  <c r="I6" i="6"/>
  <c r="B5" i="6"/>
  <c r="E3" i="6"/>
  <c r="D3" i="6"/>
  <c r="C3" i="6"/>
  <c r="B3" i="6"/>
  <c r="F13" i="6" l="1"/>
  <c r="F11" i="6"/>
  <c r="F15" i="6"/>
  <c r="F7" i="6"/>
  <c r="F12" i="6"/>
  <c r="F16" i="6"/>
  <c r="F3" i="6"/>
  <c r="I11" i="6"/>
  <c r="I8" i="6" l="1"/>
  <c r="G16" i="6"/>
  <c r="G12" i="6"/>
  <c r="G11" i="6"/>
  <c r="G17" i="6"/>
  <c r="G9" i="6"/>
  <c r="G15" i="6"/>
  <c r="G7" i="6"/>
  <c r="G13" i="6"/>
  <c r="G14" i="6"/>
  <c r="G10" i="6"/>
  <c r="G19" i="6" l="1"/>
</calcChain>
</file>

<file path=xl/sharedStrings.xml><?xml version="1.0" encoding="utf-8"?>
<sst xmlns="http://schemas.openxmlformats.org/spreadsheetml/2006/main" count="90" uniqueCount="49">
  <si>
    <t>Année 1</t>
  </si>
  <si>
    <t>Année 2</t>
  </si>
  <si>
    <t>Année 3</t>
  </si>
  <si>
    <t>Année 4</t>
  </si>
  <si>
    <t>Total</t>
  </si>
  <si>
    <t>Années</t>
  </si>
  <si>
    <t>2020-2021</t>
  </si>
  <si>
    <t>2021-2022</t>
  </si>
  <si>
    <t xml:space="preserve">Ce tableau des charges comprend: </t>
  </si>
  <si>
    <t xml:space="preserve">Catégorie </t>
  </si>
  <si>
    <t>Moyenne Annuelle</t>
  </si>
  <si>
    <t>Proportion</t>
  </si>
  <si>
    <r>
      <t xml:space="preserve">Moyenne </t>
    </r>
    <r>
      <rPr>
        <b/>
        <sz val="10"/>
        <color rgb="FFFFFFFF"/>
        <rFont val="Calibri"/>
        <family val="2"/>
        <scheme val="minor"/>
      </rPr>
      <t>Mensuelle</t>
    </r>
  </si>
  <si>
    <t>Frais bancaires </t>
  </si>
  <si>
    <t>Appel de fonds </t>
  </si>
  <si>
    <t>Charges financières </t>
  </si>
  <si>
    <t>Emprunt </t>
  </si>
  <si>
    <t>Frais divers </t>
  </si>
  <si>
    <t>Administration  </t>
  </si>
  <si>
    <t>Assurances  </t>
  </si>
  <si>
    <t>Frais privatifs </t>
  </si>
  <si>
    <t>Honoraires  </t>
  </si>
  <si>
    <t>Communs généraux  </t>
  </si>
  <si>
    <t>Chauffage et eau</t>
  </si>
  <si>
    <t>Charges totales</t>
  </si>
  <si>
    <t xml:space="preserve">Quotités: </t>
  </si>
  <si>
    <t>T1</t>
  </si>
  <si>
    <t>T2</t>
  </si>
  <si>
    <t>T3</t>
  </si>
  <si>
    <t>T4</t>
  </si>
  <si>
    <t>Total1</t>
  </si>
  <si>
    <t>1</t>
  </si>
  <si>
    <t>2</t>
  </si>
  <si>
    <t>3</t>
  </si>
  <si>
    <t>4</t>
  </si>
  <si>
    <t>Total2</t>
  </si>
  <si>
    <t>Trim1</t>
  </si>
  <si>
    <t>Trim2</t>
  </si>
  <si>
    <t>Trim3</t>
  </si>
  <si>
    <t>Trim4</t>
  </si>
  <si>
    <t>Total3</t>
  </si>
  <si>
    <t>Tri1</t>
  </si>
  <si>
    <t>Tri2</t>
  </si>
  <si>
    <t>Tri3</t>
  </si>
  <si>
    <t>Tri4</t>
  </si>
  <si>
    <t>Total4</t>
  </si>
  <si>
    <t>Moyenne trimestre</t>
  </si>
  <si>
    <t xml:space="preserve">Moyenne annuelle </t>
  </si>
  <si>
    <t>Charges totales / trimestrielle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</si>
</sst>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[$€-80C]_-;\-* #,##0.00\ [$€-80C]_-;_-* &quot;-&quot;??\ [$€-80C]_-;_-@_-"/>
    <numFmt numFmtId="165" formatCode=";;;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0"/>
      <color rgb="FFFFFFFF"/>
      <name val="Calibri"/>
      <family val="2"/>
      <scheme val="minor"/>
    </font>
    <font>
      <i/>
      <sz val="10"/>
      <color rgb="FF3A3838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solid">
        <fgColor theme="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3" fillId="2" borderId="0" xfId="0" applyFont="1" applyFill="1"/>
    <xf numFmtId="0" fontId="3" fillId="0" borderId="0" xfId="0" applyFont="1"/>
    <xf numFmtId="8" fontId="3" fillId="0" borderId="0" xfId="0" applyNumberFormat="1" applyFont="1"/>
    <xf numFmtId="0" fontId="8" fillId="2" borderId="0" xfId="0" applyFont="1" applyFill="1"/>
    <xf numFmtId="0" fontId="0" fillId="0" borderId="0" xfId="0" applyAlignment="1">
      <alignment horizontal="center"/>
    </xf>
    <xf numFmtId="9" fontId="3" fillId="0" borderId="0" xfId="0" applyNumberFormat="1" applyFont="1"/>
    <xf numFmtId="8" fontId="3" fillId="3" borderId="0" xfId="0" applyNumberFormat="1" applyFont="1" applyFill="1"/>
    <xf numFmtId="0" fontId="2" fillId="5" borderId="0" xfId="0" applyFont="1" applyFill="1"/>
    <xf numFmtId="0" fontId="6" fillId="2" borderId="2" xfId="0" applyFont="1" applyFill="1" applyBorder="1" applyAlignment="1">
      <alignment horizontal="center"/>
    </xf>
    <xf numFmtId="8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8" fontId="3" fillId="0" borderId="3" xfId="0" applyNumberFormat="1" applyFont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0" fillId="6" borderId="0" xfId="0" applyFill="1"/>
    <xf numFmtId="0" fontId="9" fillId="4" borderId="1" xfId="0" applyFont="1" applyFill="1" applyBorder="1" applyAlignment="1">
      <alignment horizontal="center"/>
    </xf>
    <xf numFmtId="0" fontId="0" fillId="6" borderId="0" xfId="0" applyFill="1" applyAlignment="1">
      <alignment horizontal="left" vertical="top"/>
    </xf>
    <xf numFmtId="0" fontId="4" fillId="7" borderId="4" xfId="0" applyFont="1" applyFill="1" applyBorder="1" applyAlignment="1">
      <alignment horizontal="center" vertical="justify"/>
    </xf>
    <xf numFmtId="0" fontId="4" fillId="7" borderId="5" xfId="0" applyFont="1" applyFill="1" applyBorder="1" applyAlignment="1">
      <alignment horizontal="center" vertical="justify"/>
    </xf>
    <xf numFmtId="0" fontId="3" fillId="6" borderId="0" xfId="0" applyFont="1" applyFill="1" applyAlignment="1">
      <alignment horizontal="left"/>
    </xf>
    <xf numFmtId="8" fontId="0" fillId="0" borderId="0" xfId="0" applyNumberFormat="1"/>
    <xf numFmtId="9" fontId="0" fillId="0" borderId="0" xfId="1" applyFont="1"/>
    <xf numFmtId="0" fontId="10" fillId="6" borderId="0" xfId="0" applyFont="1" applyFill="1" applyAlignment="1">
      <alignment horizontal="left" vertical="top"/>
    </xf>
    <xf numFmtId="0" fontId="8" fillId="6" borderId="0" xfId="0" applyFont="1" applyFill="1" applyAlignment="1">
      <alignment horizontal="left"/>
    </xf>
    <xf numFmtId="0" fontId="10" fillId="3" borderId="0" xfId="0" applyFont="1" applyFill="1" applyAlignment="1">
      <alignment horizontal="center"/>
    </xf>
    <xf numFmtId="0" fontId="8" fillId="4" borderId="0" xfId="0" applyFont="1" applyFill="1"/>
    <xf numFmtId="8" fontId="8" fillId="4" borderId="0" xfId="0" applyNumberFormat="1" applyFont="1" applyFill="1" applyAlignment="1">
      <alignment horizontal="right"/>
    </xf>
    <xf numFmtId="8" fontId="10" fillId="3" borderId="0" xfId="0" applyNumberFormat="1" applyFont="1" applyFill="1"/>
    <xf numFmtId="0" fontId="3" fillId="0" borderId="0" xfId="0" applyFont="1" applyProtection="1">
      <protection hidden="1"/>
    </xf>
    <xf numFmtId="9" fontId="3" fillId="3" borderId="0" xfId="0" applyNumberFormat="1" applyFont="1" applyFill="1"/>
    <xf numFmtId="9" fontId="3" fillId="0" borderId="0" xfId="1" applyFont="1"/>
    <xf numFmtId="164" fontId="3" fillId="0" borderId="0" xfId="0" applyNumberFormat="1" applyFont="1"/>
    <xf numFmtId="165" fontId="0" fillId="0" borderId="0" xfId="0" applyNumberFormat="1"/>
    <xf numFmtId="2" fontId="6" fillId="2" borderId="2" xfId="0" applyNumberFormat="1" applyFont="1" applyFill="1" applyBorder="1" applyAlignment="1">
      <alignment horizontal="center"/>
    </xf>
    <xf numFmtId="2" fontId="6" fillId="2" borderId="9" xfId="0" applyNumberFormat="1" applyFont="1" applyFill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1" fontId="6" fillId="2" borderId="2" xfId="0" applyNumberFormat="1" applyFont="1" applyFill="1" applyBorder="1" applyAlignment="1">
      <alignment horizontal="center"/>
    </xf>
    <xf numFmtId="1" fontId="6" fillId="2" borderId="9" xfId="0" applyNumberFormat="1" applyFont="1" applyFill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0" fontId="3" fillId="4" borderId="13" xfId="0" applyFont="1" applyFill="1" applyBorder="1"/>
    <xf numFmtId="2" fontId="6" fillId="2" borderId="0" xfId="0" applyNumberFormat="1" applyFont="1" applyFill="1" applyAlignment="1">
      <alignment horizontal="center"/>
    </xf>
    <xf numFmtId="1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" fontId="6" fillId="2" borderId="0" xfId="0" applyNumberFormat="1" applyFont="1" applyFill="1" applyAlignment="1">
      <alignment horizontal="center"/>
    </xf>
    <xf numFmtId="8" fontId="3" fillId="4" borderId="13" xfId="0" applyNumberFormat="1" applyFont="1" applyFill="1" applyBorder="1" applyAlignment="1">
      <alignment horizontal="right"/>
    </xf>
    <xf numFmtId="8" fontId="3" fillId="4" borderId="0" xfId="0" applyNumberFormat="1" applyFont="1" applyFill="1" applyAlignment="1">
      <alignment horizontal="center"/>
    </xf>
    <xf numFmtId="165" fontId="3" fillId="0" borderId="0" xfId="0" applyNumberFormat="1" applyFont="1" applyAlignment="1">
      <alignment horizontal="center" vertical="center"/>
    </xf>
    <xf numFmtId="8" fontId="3" fillId="4" borderId="18" xfId="0" applyNumberFormat="1" applyFont="1" applyFill="1" applyBorder="1" applyAlignment="1">
      <alignment horizontal="right"/>
    </xf>
    <xf numFmtId="44" fontId="3" fillId="0" borderId="0" xfId="0" applyNumberFormat="1" applyFont="1" applyProtection="1">
      <protection hidden="1"/>
    </xf>
    <xf numFmtId="44" fontId="3" fillId="0" borderId="0" xfId="2" applyFont="1"/>
    <xf numFmtId="0" fontId="8" fillId="4" borderId="17" xfId="0" applyFont="1" applyFill="1" applyBorder="1"/>
    <xf numFmtId="0" fontId="8" fillId="4" borderId="13" xfId="0" applyFont="1" applyFill="1" applyBorder="1" applyAlignment="1">
      <alignment horizontal="center"/>
    </xf>
    <xf numFmtId="44" fontId="3" fillId="0" borderId="13" xfId="2" applyFont="1" applyFill="1" applyBorder="1" applyAlignment="1">
      <alignment horizontal="right"/>
    </xf>
    <xf numFmtId="0" fontId="3" fillId="10" borderId="13" xfId="0" applyFont="1" applyFill="1" applyBorder="1"/>
    <xf numFmtId="8" fontId="3" fillId="10" borderId="13" xfId="0" applyNumberFormat="1" applyFont="1" applyFill="1" applyBorder="1" applyAlignment="1">
      <alignment horizontal="right"/>
    </xf>
    <xf numFmtId="8" fontId="3" fillId="10" borderId="13" xfId="0" applyNumberFormat="1" applyFont="1" applyFill="1" applyBorder="1" applyAlignment="1" applyProtection="1">
      <alignment horizontal="right"/>
      <protection locked="0" hidden="1"/>
    </xf>
    <xf numFmtId="1" fontId="8" fillId="4" borderId="13" xfId="0" applyNumberFormat="1" applyFont="1" applyFill="1" applyBorder="1" applyAlignment="1">
      <alignment horizontal="center"/>
    </xf>
    <xf numFmtId="165" fontId="3" fillId="0" borderId="0" xfId="2" applyNumberFormat="1" applyFont="1" applyFill="1" applyBorder="1" applyAlignment="1">
      <alignment horizontal="right"/>
    </xf>
    <xf numFmtId="9" fontId="0" fillId="3" borderId="0" xfId="0" applyNumberFormat="1" applyFill="1"/>
    <xf numFmtId="8" fontId="3" fillId="9" borderId="19" xfId="0" applyNumberFormat="1" applyFont="1" applyFill="1" applyBorder="1" applyAlignment="1">
      <alignment horizontal="right"/>
    </xf>
    <xf numFmtId="4" fontId="0" fillId="0" borderId="0" xfId="0" applyNumberFormat="1"/>
    <xf numFmtId="8" fontId="7" fillId="8" borderId="6" xfId="0" applyNumberFormat="1" applyFont="1" applyFill="1" applyBorder="1" applyAlignment="1">
      <alignment horizontal="center" vertical="center"/>
    </xf>
    <xf numFmtId="8" fontId="7" fillId="8" borderId="0" xfId="0" applyNumberFormat="1" applyFont="1" applyFill="1" applyAlignment="1">
      <alignment horizontal="center" vertical="center"/>
    </xf>
    <xf numFmtId="0" fontId="3" fillId="6" borderId="0" xfId="0" applyFont="1" applyFill="1" applyAlignment="1">
      <alignment horizontal="center"/>
    </xf>
    <xf numFmtId="1" fontId="3" fillId="3" borderId="2" xfId="0" applyNumberFormat="1" applyFont="1" applyFill="1" applyBorder="1" applyAlignment="1">
      <alignment horizontal="center"/>
    </xf>
    <xf numFmtId="1" fontId="3" fillId="3" borderId="0" xfId="0" applyNumberFormat="1" applyFont="1" applyFill="1" applyAlignment="1">
      <alignment horizontal="center"/>
    </xf>
    <xf numFmtId="1" fontId="3" fillId="3" borderId="9" xfId="0" applyNumberFormat="1" applyFont="1" applyFill="1" applyBorder="1" applyAlignment="1">
      <alignment horizontal="center"/>
    </xf>
    <xf numFmtId="8" fontId="7" fillId="8" borderId="5" xfId="0" applyNumberFormat="1" applyFont="1" applyFill="1" applyBorder="1" applyAlignment="1">
      <alignment horizontal="center" vertical="center"/>
    </xf>
    <xf numFmtId="8" fontId="7" fillId="8" borderId="1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justify"/>
    </xf>
    <xf numFmtId="0" fontId="4" fillId="7" borderId="5" xfId="0" applyFont="1" applyFill="1" applyBorder="1" applyAlignment="1">
      <alignment horizontal="center" vertical="justify"/>
    </xf>
    <xf numFmtId="1" fontId="11" fillId="4" borderId="1" xfId="0" applyNumberFormat="1" applyFont="1" applyFill="1" applyBorder="1" applyAlignment="1">
      <alignment horizontal="center"/>
    </xf>
    <xf numFmtId="1" fontId="11" fillId="4" borderId="7" xfId="0" applyNumberFormat="1" applyFont="1" applyFill="1" applyBorder="1" applyAlignment="1">
      <alignment horizontal="center"/>
    </xf>
    <xf numFmtId="1" fontId="11" fillId="4" borderId="8" xfId="0" applyNumberFormat="1" applyFont="1" applyFill="1" applyBorder="1" applyAlignment="1">
      <alignment horizontal="center"/>
    </xf>
    <xf numFmtId="0" fontId="0" fillId="6" borderId="0" xfId="0" applyFill="1" applyAlignment="1">
      <alignment horizontal="left" vertical="top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6" xfId="0" applyFill="1" applyBorder="1" applyAlignment="1">
      <alignment horizontal="center"/>
    </xf>
  </cellXfs>
  <cellStyles count="4">
    <cellStyle name="Currency 2" xfId="3" xr:uid="{026194C1-3E73-4987-9477-B9ED13C1D3EB}"/>
    <cellStyle name="Monétaire" xfId="2" builtinId="4"/>
    <cellStyle name="Normal" xfId="0" builtinId="0"/>
    <cellStyle name="Pourcentage" xfId="1" builtinId="5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_-* #,##0.00\ [$€-80C]_-;\-* #,##0.00\ [$€-80C]_-;_-* &quot;-&quot;??\ [$€-80C]_-;_-@_-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2" formatCode="#,##0.00\ &quot;€&quot;;[Red]\-#,##0.00\ &quot;€&quot;"/>
      <fill>
        <patternFill patternType="solid">
          <fgColor indexed="64"/>
          <bgColor theme="5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2" formatCode="#,##0.00\ &quot;€&quot;;[Red]\-#,##0.00\ &quot;€&quot;"/>
      <fill>
        <patternFill patternType="solid">
          <fgColor indexed="64"/>
          <bgColor theme="5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2" formatCode="#,##0.00\ &quot;€&quot;;[Red]\-#,##0.00\ &quot;€&quot;"/>
      <fill>
        <patternFill patternType="solid">
          <fgColor indexed="64"/>
          <bgColor theme="5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2" formatCode="#,##0.00\ &quot;€&quot;;[Red]\-#,##0.00\ &quot;€&quot;"/>
      <fill>
        <patternFill patternType="solid">
          <fgColor indexed="64"/>
          <bgColor theme="5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theme="5" tint="0.399975585192419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/>
              <a:t>Synthèse des charges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v>Charges</c:v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6DD-40E7-8FD4-B2C999080A2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6DD-40E7-8FD4-B2C999080A2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6DD-40E7-8FD4-B2C999080A2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6DD-40E7-8FD4-B2C999080A2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6DD-40E7-8FD4-B2C999080A2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6DD-40E7-8FD4-B2C999080A2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Annuel!$A$12:$A$17</c:f>
              <c:strCache>
                <c:ptCount val="6"/>
                <c:pt idx="0">
                  <c:v>Administration  </c:v>
                </c:pt>
                <c:pt idx="1">
                  <c:v>Assurances  </c:v>
                </c:pt>
                <c:pt idx="2">
                  <c:v>Frais privatifs </c:v>
                </c:pt>
                <c:pt idx="3">
                  <c:v>Honoraires  </c:v>
                </c:pt>
                <c:pt idx="4">
                  <c:v>Communs généraux  </c:v>
                </c:pt>
                <c:pt idx="5">
                  <c:v>Chauffage et eau</c:v>
                </c:pt>
              </c:strCache>
            </c:strRef>
          </c:cat>
          <c:val>
            <c:numRef>
              <c:f>Annuel!$G$12:$G$17</c:f>
              <c:numCache>
                <c:formatCode>0%</c:formatCode>
                <c:ptCount val="6"/>
                <c:pt idx="0">
                  <c:v>2.1188153214524108E-2</c:v>
                </c:pt>
                <c:pt idx="1">
                  <c:v>0.11640499986284208</c:v>
                </c:pt>
                <c:pt idx="2">
                  <c:v>5.486316212978795E-3</c:v>
                </c:pt>
                <c:pt idx="3">
                  <c:v>0.16702906833206843</c:v>
                </c:pt>
                <c:pt idx="4">
                  <c:v>0.57352852427237722</c:v>
                </c:pt>
                <c:pt idx="5">
                  <c:v>3.4117571756444136E-2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F6DD-40E7-8FD4-B2C999080A2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/>
              <a:t>Synthèse des charges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v>Charges mensuelles</c:v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AAF-4C11-9E03-F1BBDBB0202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AAF-4C11-9E03-F1BBDBB0202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AAF-4C11-9E03-F1BBDBB0202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AAF-4C11-9E03-F1BBDBB0202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AAF-4C11-9E03-F1BBDBB0202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AAF-4C11-9E03-F1BBDBB0202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A98-46C0-A38A-F514CA61DD6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A98-46C0-A38A-F514CA61DD6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CA98-46C0-A38A-F514CA61DD6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CA98-46C0-A38A-F514CA61DD6F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CA98-46C0-A38A-F514CA61DD6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Trimestriel!$A$7:$A$17</c:f>
              <c:strCache>
                <c:ptCount val="11"/>
                <c:pt idx="0">
                  <c:v>Emprunt </c:v>
                </c:pt>
                <c:pt idx="1">
                  <c:v>Administration  </c:v>
                </c:pt>
                <c:pt idx="2">
                  <c:v>Charges financières </c:v>
                </c:pt>
                <c:pt idx="3">
                  <c:v>Frais privatifs </c:v>
                </c:pt>
                <c:pt idx="4">
                  <c:v>Frais bancaires </c:v>
                </c:pt>
                <c:pt idx="5">
                  <c:v>Frais divers </c:v>
                </c:pt>
                <c:pt idx="6">
                  <c:v>Chauffage et eau</c:v>
                </c:pt>
                <c:pt idx="7">
                  <c:v>Assurances  </c:v>
                </c:pt>
                <c:pt idx="8">
                  <c:v>Communs généraux  </c:v>
                </c:pt>
                <c:pt idx="9">
                  <c:v>Honoraires  </c:v>
                </c:pt>
                <c:pt idx="10">
                  <c:v>Appel de fonds </c:v>
                </c:pt>
              </c:strCache>
            </c:strRef>
          </c:cat>
          <c:val>
            <c:numRef>
              <c:f>Trimestriel!$X$7:$X$17</c:f>
              <c:numCache>
                <c:formatCode>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AAF-4C11-9E03-F1BBDBB0202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449562738163197"/>
          <c:y val="0.1664954010002416"/>
          <c:w val="0.25045719478652534"/>
          <c:h val="0.762871507166669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14969</xdr:colOff>
      <xdr:row>20</xdr:row>
      <xdr:rowOff>2720</xdr:rowOff>
    </xdr:from>
    <xdr:to>
      <xdr:col>11</xdr:col>
      <xdr:colOff>371476</xdr:colOff>
      <xdr:row>34</xdr:row>
      <xdr:rowOff>73477</xdr:rowOff>
    </xdr:to>
    <xdr:graphicFrame macro="">
      <xdr:nvGraphicFramePr>
        <xdr:cNvPr id="2" name="Graphiqu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21</xdr:row>
      <xdr:rowOff>0</xdr:rowOff>
    </xdr:from>
    <xdr:to>
      <xdr:col>31</xdr:col>
      <xdr:colOff>359773</xdr:colOff>
      <xdr:row>35</xdr:row>
      <xdr:rowOff>101237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557F23F5-786B-4DF1-9E86-DFFE5FEC6F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C8035B9-C0C5-4CD9-9E57-B6CB49A23B8D}" name="Table3" displayName="Table3" ref="A6:X17" totalsRowShown="0" headerRowDxfId="24">
  <autoFilter ref="A6:X17" xr:uid="{5C8035B9-C0C5-4CD9-9E57-B6CB49A23B8D}"/>
  <sortState xmlns:xlrd2="http://schemas.microsoft.com/office/spreadsheetml/2017/richdata2" ref="A7:X17">
    <sortCondition ref="X6:X17"/>
  </sortState>
  <tableColumns count="24">
    <tableColumn id="1" xr3:uid="{5806B4D7-9B3B-4757-8E42-213C60B52D47}" name="Catégorie " dataDxfId="23"/>
    <tableColumn id="5" xr3:uid="{AE33D7ED-255E-4760-B411-1CB360F4B4B6}" name="T1" dataDxfId="22"/>
    <tableColumn id="6" xr3:uid="{E10DABFC-11E4-4D57-B730-C4FD25E4688F}" name="T2" dataDxfId="21"/>
    <tableColumn id="7" xr3:uid="{D342796C-443F-48BE-9A66-570D6A450B61}" name="T3" dataDxfId="20"/>
    <tableColumn id="8" xr3:uid="{DCBC63F2-39C5-41C7-B7A9-F87EABB0802A}" name="T4" dataDxfId="19"/>
    <tableColumn id="9" xr3:uid="{8520F54B-ED6B-469B-B465-9D3E7CB5C4D7}" name="Total1" dataDxfId="18">
      <calculatedColumnFormula>SUM(B7:E7)</calculatedColumnFormula>
    </tableColumn>
    <tableColumn id="10" xr3:uid="{208E83A7-CA99-4B96-AA00-E5F602DB7665}" name="1" dataDxfId="17"/>
    <tableColumn id="11" xr3:uid="{F131EBE1-0E11-4767-9759-5DDDB8895F6D}" name="2" dataDxfId="16"/>
    <tableColumn id="12" xr3:uid="{3BAC969F-1989-44B8-A8C3-5057490440D0}" name="3" dataDxfId="15"/>
    <tableColumn id="13" xr3:uid="{7775A615-8B2E-4C7E-BF6A-016746DB56D3}" name="4" dataDxfId="14"/>
    <tableColumn id="14" xr3:uid="{6ABF4A72-44ED-45CB-BDB6-BAE025717D7E}" name="Total2" dataDxfId="13">
      <calculatedColumnFormula>SUM(G7:J7)</calculatedColumnFormula>
    </tableColumn>
    <tableColumn id="15" xr3:uid="{2F6BDB4F-A945-40FD-A090-7AD1327B13F5}" name="Trim1" dataDxfId="12"/>
    <tableColumn id="16" xr3:uid="{43B2B677-D047-44A9-A21F-79E86D9C48C3}" name="Trim2" dataDxfId="11"/>
    <tableColumn id="17" xr3:uid="{7DEF197C-5BDB-4FC8-BAFE-EFFC9AD8A30D}" name="Trim3" dataDxfId="10"/>
    <tableColumn id="18" xr3:uid="{0DEC20F4-1929-4E25-97F9-A538082AF7D6}" name="Trim4" dataDxfId="9"/>
    <tableColumn id="19" xr3:uid="{0CF0E9D6-1CAD-4CFB-91DB-1A603EA155FE}" name="Total3" dataDxfId="8">
      <calculatedColumnFormula>SUM(L7:O7)</calculatedColumnFormula>
    </tableColumn>
    <tableColumn id="20" xr3:uid="{C8C39EB0-2A8B-4F09-A789-C6C8E6440E4A}" name="Tri1" dataDxfId="7"/>
    <tableColumn id="21" xr3:uid="{97B5454B-AB5E-4584-A3CF-C50B0DF784EF}" name="Tri2" dataDxfId="6"/>
    <tableColumn id="22" xr3:uid="{2A70C3C2-B3E6-4521-A06D-2440203D7B98}" name="Tri3" dataDxfId="5"/>
    <tableColumn id="23" xr3:uid="{54C4E1DE-B9C5-4A1F-88BD-9EEEB36C849D}" name="Tri4" dataDxfId="4"/>
    <tableColumn id="24" xr3:uid="{776A9A09-FF1F-4DFC-9F2D-71255C35DE2D}" name="Total4" dataDxfId="3">
      <calculatedColumnFormula>SUM(Q7:T7)</calculatedColumnFormula>
    </tableColumn>
    <tableColumn id="2" xr3:uid="{008F6C84-C5A1-48E5-A2DB-D86DB78B78F6}" name="Moyenne trimestre" dataDxfId="2">
      <calculatedColumnFormula>AVERAGE(B7:E7,G7:J7,L7:O7,Q7:T7)</calculatedColumnFormula>
    </tableColumn>
    <tableColumn id="4" xr3:uid="{7B4D70A0-20F0-4172-8DB7-5D9FC8D49CFB}" name="Moyenne annuelle " dataDxfId="1">
      <calculatedColumnFormula>SUM(U7,P7,K7,F7)/$F$3</calculatedColumnFormula>
    </tableColumn>
    <tableColumn id="3" xr3:uid="{0C4024A2-9168-46EA-9961-93839526A312}" name="Proportion" dataDxfId="0">
      <calculatedColumnFormula>Table3[[#This Row],[Moyenne annuelle ]]/$W$18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"/>
  <sheetViews>
    <sheetView tabSelected="1" zoomScale="70" zoomScaleNormal="70" workbookViewId="0">
      <selection activeCell="J8" sqref="J8:J17"/>
    </sheetView>
  </sheetViews>
  <sheetFormatPr defaultColWidth="9.140625" defaultRowHeight="14.45"/>
  <cols>
    <col min="1" max="1" width="24" customWidth="1"/>
    <col min="2" max="2" width="19" customWidth="1"/>
    <col min="3" max="3" width="20" customWidth="1"/>
    <col min="4" max="4" width="23.28515625" customWidth="1"/>
    <col min="5" max="5" width="20.28515625" customWidth="1"/>
    <col min="6" max="6" width="22" customWidth="1"/>
    <col min="7" max="7" width="18.7109375" customWidth="1"/>
    <col min="8" max="8" width="9.140625" style="5"/>
    <col min="9" max="9" width="35.28515625" style="5" bestFit="1" customWidth="1"/>
    <col min="10" max="10" width="19" customWidth="1"/>
    <col min="17" max="17" width="30.28515625" customWidth="1"/>
  </cols>
  <sheetData>
    <row r="1" spans="1:14">
      <c r="B1" s="8" t="s">
        <v>0</v>
      </c>
      <c r="C1" s="8" t="s">
        <v>1</v>
      </c>
      <c r="D1" s="8" t="s">
        <v>2</v>
      </c>
      <c r="E1" s="8" t="s">
        <v>3</v>
      </c>
      <c r="F1" s="8" t="s">
        <v>4</v>
      </c>
    </row>
    <row r="2" spans="1:14">
      <c r="A2" t="s">
        <v>5</v>
      </c>
      <c r="B2" s="14" t="s">
        <v>6</v>
      </c>
      <c r="C2" s="14" t="s">
        <v>7</v>
      </c>
      <c r="D2" s="14"/>
      <c r="E2" s="14"/>
    </row>
    <row r="3" spans="1:14">
      <c r="B3" s="32">
        <f>IF(B2&gt;0,1,0)</f>
        <v>1</v>
      </c>
      <c r="C3" s="32">
        <f t="shared" ref="C3:E3" si="0">IF(C2&gt;0,1,0)</f>
        <v>1</v>
      </c>
      <c r="D3" s="32">
        <f t="shared" si="0"/>
        <v>0</v>
      </c>
      <c r="E3" s="32">
        <f t="shared" si="0"/>
        <v>0</v>
      </c>
      <c r="F3" s="32">
        <f>SUM(B3:E3)</f>
        <v>2</v>
      </c>
    </row>
    <row r="4" spans="1:14" ht="66" customHeight="1">
      <c r="H4"/>
      <c r="I4" s="22" t="s">
        <v>8</v>
      </c>
      <c r="J4" s="16"/>
      <c r="K4" s="5"/>
      <c r="L4" s="5"/>
    </row>
    <row r="5" spans="1:14" ht="15" thickBot="1">
      <c r="B5" s="24" t="str">
        <f>B2</f>
        <v>2020-2021</v>
      </c>
      <c r="C5" s="24" t="str">
        <f t="shared" ref="C5:E5" si="1">C2</f>
        <v>2021-2022</v>
      </c>
      <c r="D5" s="24">
        <f t="shared" si="1"/>
        <v>0</v>
      </c>
      <c r="E5" s="24">
        <f t="shared" si="1"/>
        <v>0</v>
      </c>
      <c r="H5"/>
    </row>
    <row r="6" spans="1:14" ht="15" customHeight="1">
      <c r="A6" s="4" t="s">
        <v>9</v>
      </c>
      <c r="B6" s="13" t="s">
        <v>4</v>
      </c>
      <c r="C6" s="13" t="s">
        <v>4</v>
      </c>
      <c r="D6" s="13" t="s">
        <v>4</v>
      </c>
      <c r="E6" s="13" t="s">
        <v>4</v>
      </c>
      <c r="F6" s="13" t="s">
        <v>10</v>
      </c>
      <c r="G6" s="13" t="s">
        <v>11</v>
      </c>
      <c r="H6" s="2"/>
      <c r="I6" s="15" t="str">
        <f>B2</f>
        <v>2020-2021</v>
      </c>
      <c r="J6" s="17" t="s">
        <v>12</v>
      </c>
      <c r="K6" s="2"/>
      <c r="L6" s="2"/>
      <c r="M6" s="2"/>
      <c r="N6" s="2"/>
    </row>
    <row r="7" spans="1:14" ht="15" thickBot="1">
      <c r="A7" s="1" t="s">
        <v>13</v>
      </c>
      <c r="B7" s="62">
        <v>0</v>
      </c>
      <c r="C7" s="62">
        <v>0</v>
      </c>
      <c r="D7" s="62"/>
      <c r="E7" s="62"/>
      <c r="F7" s="20">
        <f t="shared" ref="F7:F17" si="2">+AVERAGE(B7:E7)</f>
        <v>0</v>
      </c>
      <c r="G7" s="21">
        <f t="shared" ref="G7:G17" si="3">+F7/$F$19</f>
        <v>0</v>
      </c>
      <c r="H7" s="2"/>
      <c r="I7" s="9"/>
      <c r="J7" s="18"/>
      <c r="K7" s="2"/>
      <c r="L7" s="2"/>
      <c r="M7" s="3"/>
      <c r="N7" s="6"/>
    </row>
    <row r="8" spans="1:14" ht="15" customHeight="1" thickBot="1">
      <c r="A8" s="1" t="s">
        <v>14</v>
      </c>
      <c r="B8" s="62">
        <v>268.2</v>
      </c>
      <c r="C8" s="62">
        <v>130.56</v>
      </c>
      <c r="D8" s="62"/>
      <c r="E8" s="62"/>
      <c r="F8" s="20">
        <f>+AVERAGE(B8:E8)</f>
        <v>199.38</v>
      </c>
      <c r="G8" s="21">
        <f>+F8/$F$19</f>
        <v>7.2924115102914133E-2</v>
      </c>
      <c r="H8" s="2"/>
      <c r="I8" s="10">
        <f>B19</f>
        <v>2674.17</v>
      </c>
      <c r="J8" s="64">
        <f>SUM(I8,I11)/24</f>
        <v>227.83958333333331</v>
      </c>
      <c r="K8" s="2"/>
      <c r="L8" s="2"/>
      <c r="M8" s="3"/>
      <c r="N8" s="6"/>
    </row>
    <row r="9" spans="1:14" ht="14.65" customHeight="1">
      <c r="A9" s="1" t="s">
        <v>15</v>
      </c>
      <c r="B9" s="62">
        <v>5.37</v>
      </c>
      <c r="C9" s="62">
        <v>5.37</v>
      </c>
      <c r="D9" s="62"/>
      <c r="E9" s="62"/>
      <c r="F9" s="20">
        <f t="shared" si="2"/>
        <v>5.37</v>
      </c>
      <c r="G9" s="21">
        <f t="shared" si="3"/>
        <v>1.9641012042464086E-3</v>
      </c>
      <c r="H9" s="2"/>
      <c r="I9" s="15" t="str">
        <f>C2</f>
        <v>2021-2022</v>
      </c>
      <c r="J9" s="65"/>
      <c r="K9" s="2"/>
      <c r="L9" s="2"/>
      <c r="M9" s="3"/>
      <c r="N9" s="6"/>
    </row>
    <row r="10" spans="1:14" ht="14.65" customHeight="1">
      <c r="A10" s="1" t="s">
        <v>16</v>
      </c>
      <c r="B10" s="62">
        <v>0</v>
      </c>
      <c r="C10" s="62">
        <v>0</v>
      </c>
      <c r="D10" s="62"/>
      <c r="E10" s="62"/>
      <c r="F10" s="20">
        <f t="shared" si="2"/>
        <v>0</v>
      </c>
      <c r="G10" s="21">
        <f t="shared" si="3"/>
        <v>0</v>
      </c>
      <c r="H10" s="2"/>
      <c r="I10" s="9"/>
      <c r="J10" s="65"/>
      <c r="K10" s="2"/>
      <c r="L10" s="2"/>
      <c r="M10" s="3"/>
      <c r="N10" s="6"/>
    </row>
    <row r="11" spans="1:14" ht="15" customHeight="1" thickBot="1">
      <c r="A11" s="1" t="s">
        <v>17</v>
      </c>
      <c r="B11" s="62">
        <v>8.0399999999999991</v>
      </c>
      <c r="C11" s="62">
        <f>26.82+5.37</f>
        <v>32.19</v>
      </c>
      <c r="D11" s="62"/>
      <c r="E11" s="62"/>
      <c r="F11" s="20">
        <f t="shared" si="2"/>
        <v>20.114999999999998</v>
      </c>
      <c r="G11" s="21">
        <f t="shared" si="3"/>
        <v>7.3571500416045633E-3</v>
      </c>
      <c r="H11" s="2"/>
      <c r="I11" s="12">
        <f>C19</f>
        <v>2793.9799999999996</v>
      </c>
      <c r="J11" s="65"/>
      <c r="K11" s="2"/>
      <c r="L11" s="2"/>
      <c r="M11" s="3"/>
      <c r="N11" s="6"/>
    </row>
    <row r="12" spans="1:14" ht="14.65" customHeight="1">
      <c r="A12" s="1" t="s">
        <v>18</v>
      </c>
      <c r="B12" s="62">
        <v>57.34</v>
      </c>
      <c r="C12" s="62">
        <v>58.52</v>
      </c>
      <c r="D12" s="62"/>
      <c r="E12" s="62"/>
      <c r="F12" s="20">
        <f t="shared" si="2"/>
        <v>57.930000000000007</v>
      </c>
      <c r="G12" s="21">
        <f t="shared" si="3"/>
        <v>2.1188153214524108E-2</v>
      </c>
      <c r="H12" s="2"/>
      <c r="I12" s="15">
        <f>D5</f>
        <v>0</v>
      </c>
      <c r="J12" s="65"/>
      <c r="K12" s="2"/>
      <c r="L12" s="2"/>
      <c r="M12" s="3"/>
      <c r="N12" s="6"/>
    </row>
    <row r="13" spans="1:14" ht="14.65" customHeight="1">
      <c r="A13" s="1" t="s">
        <v>19</v>
      </c>
      <c r="B13" s="62">
        <v>262.06</v>
      </c>
      <c r="C13" s="62">
        <v>374.46</v>
      </c>
      <c r="D13" s="62"/>
      <c r="E13" s="62"/>
      <c r="F13" s="20">
        <f t="shared" si="2"/>
        <v>318.26</v>
      </c>
      <c r="G13" s="21">
        <f t="shared" si="3"/>
        <v>0.11640499986284208</v>
      </c>
      <c r="H13" s="2"/>
      <c r="I13" s="9"/>
      <c r="J13" s="65"/>
      <c r="K13" s="2"/>
      <c r="L13" s="2"/>
      <c r="M13" s="3"/>
      <c r="N13" s="6"/>
    </row>
    <row r="14" spans="1:14" ht="15" customHeight="1" thickBot="1">
      <c r="A14" s="1" t="s">
        <v>20</v>
      </c>
      <c r="B14" s="62">
        <v>0</v>
      </c>
      <c r="C14" s="62">
        <v>30</v>
      </c>
      <c r="D14" s="62"/>
      <c r="E14" s="62"/>
      <c r="F14" s="20">
        <f t="shared" si="2"/>
        <v>15</v>
      </c>
      <c r="G14" s="21">
        <f t="shared" si="3"/>
        <v>5.486316212978795E-3</v>
      </c>
      <c r="H14" s="2"/>
      <c r="I14" s="12">
        <f>D19</f>
        <v>0</v>
      </c>
      <c r="J14" s="65"/>
      <c r="K14" s="2"/>
      <c r="L14" s="2"/>
      <c r="M14" s="3"/>
      <c r="N14" s="6"/>
    </row>
    <row r="15" spans="1:14" ht="14.65" customHeight="1">
      <c r="A15" s="1" t="s">
        <v>21</v>
      </c>
      <c r="B15" s="62">
        <f>386.67+73.14</f>
        <v>459.81</v>
      </c>
      <c r="C15" s="62">
        <f>116.24+337.29</f>
        <v>453.53000000000003</v>
      </c>
      <c r="D15" s="62"/>
      <c r="E15" s="62"/>
      <c r="F15" s="20">
        <f t="shared" si="2"/>
        <v>456.67</v>
      </c>
      <c r="G15" s="21">
        <f t="shared" si="3"/>
        <v>0.16702906833206843</v>
      </c>
      <c r="H15" s="2"/>
      <c r="I15" s="15">
        <f>E5</f>
        <v>0</v>
      </c>
      <c r="J15" s="65"/>
      <c r="K15" s="2"/>
      <c r="L15" s="2"/>
      <c r="M15" s="3"/>
      <c r="N15" s="6"/>
    </row>
    <row r="16" spans="1:14" ht="14.65" customHeight="1">
      <c r="A16" s="1" t="s">
        <v>22</v>
      </c>
      <c r="B16" s="62">
        <f>44.08+176.72+37.73+430.12+322.65+18.6+24.69+76.29+279.04+29.22+51.81</f>
        <v>1490.95</v>
      </c>
      <c r="C16" s="62">
        <f>55.83+191.73+4.62+470.56+244.89+287.42+290.34+51.18+48.62</f>
        <v>1645.1899999999998</v>
      </c>
      <c r="D16" s="62"/>
      <c r="E16" s="62"/>
      <c r="F16" s="20">
        <f t="shared" si="2"/>
        <v>1568.07</v>
      </c>
      <c r="G16" s="21">
        <f t="shared" si="3"/>
        <v>0.57352852427237722</v>
      </c>
      <c r="H16" s="2"/>
      <c r="I16" s="9"/>
      <c r="J16" s="65"/>
      <c r="K16" s="2"/>
      <c r="L16" s="2"/>
      <c r="M16" s="3"/>
      <c r="N16" s="6"/>
    </row>
    <row r="17" spans="1:14" ht="15" customHeight="1" thickBot="1">
      <c r="A17" s="1" t="s">
        <v>23</v>
      </c>
      <c r="B17" s="62">
        <f>87.81+34.59</f>
        <v>122.4</v>
      </c>
      <c r="C17" s="62">
        <f>81.71-17.55</f>
        <v>64.16</v>
      </c>
      <c r="D17" s="62"/>
      <c r="E17" s="62"/>
      <c r="F17" s="20">
        <f t="shared" si="2"/>
        <v>93.28</v>
      </c>
      <c r="G17" s="21">
        <f t="shared" si="3"/>
        <v>3.4117571756444136E-2</v>
      </c>
      <c r="H17" s="2"/>
      <c r="I17" s="12">
        <f>E19</f>
        <v>0</v>
      </c>
      <c r="J17" s="65"/>
      <c r="K17" s="2"/>
      <c r="L17" s="2"/>
      <c r="M17" s="3"/>
      <c r="N17" s="6"/>
    </row>
    <row r="18" spans="1:14">
      <c r="H18" s="2"/>
      <c r="I18" s="11"/>
      <c r="J18" s="2"/>
      <c r="K18" s="2"/>
      <c r="L18" s="2"/>
      <c r="M18" s="2"/>
      <c r="N18" s="2"/>
    </row>
    <row r="19" spans="1:14">
      <c r="A19" s="25" t="s">
        <v>24</v>
      </c>
      <c r="B19" s="26">
        <f>SUM(B7:B17)</f>
        <v>2674.17</v>
      </c>
      <c r="C19" s="26">
        <f>SUM(C7:C17)</f>
        <v>2793.9799999999996</v>
      </c>
      <c r="D19" s="26">
        <f t="shared" ref="D19:E19" si="4">SUM(D7:D17)</f>
        <v>0</v>
      </c>
      <c r="E19" s="26">
        <f t="shared" si="4"/>
        <v>0</v>
      </c>
      <c r="F19" s="27">
        <f>+SUM(F7:F17)</f>
        <v>2734.0750000000003</v>
      </c>
      <c r="G19" s="61">
        <f>SUM(G7:G17)</f>
        <v>0.99999999999999989</v>
      </c>
      <c r="H19" s="2"/>
      <c r="I19" s="23" t="s">
        <v>25</v>
      </c>
      <c r="J19" s="19"/>
      <c r="K19" s="2"/>
      <c r="L19" s="2"/>
      <c r="M19" s="2"/>
      <c r="N19" s="2"/>
    </row>
    <row r="20" spans="1:14">
      <c r="I20" s="11"/>
      <c r="J20" s="2"/>
    </row>
    <row r="25" spans="1:14">
      <c r="C25" s="63"/>
    </row>
  </sheetData>
  <autoFilter ref="A6:G17" xr:uid="{00000000-0001-0000-0000-000000000000}">
    <sortState xmlns:xlrd2="http://schemas.microsoft.com/office/spreadsheetml/2017/richdata2" ref="A7:G17">
      <sortCondition ref="G6:G17"/>
    </sortState>
  </autoFilter>
  <mergeCells count="1">
    <mergeCell ref="J8:J1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423B1-C8CE-4C47-95FF-BA3431C88CB7}">
  <dimension ref="A1:AL34"/>
  <sheetViews>
    <sheetView zoomScale="70" zoomScaleNormal="70" workbookViewId="0">
      <selection activeCell="F20" sqref="F20"/>
    </sheetView>
  </sheetViews>
  <sheetFormatPr defaultColWidth="8.7109375" defaultRowHeight="14.45"/>
  <cols>
    <col min="1" max="1" width="25.7109375" customWidth="1"/>
    <col min="2" max="3" width="9.28515625" bestFit="1" customWidth="1"/>
    <col min="6" max="6" width="11.42578125" customWidth="1"/>
    <col min="7" max="8" width="9.28515625" bestFit="1" customWidth="1"/>
    <col min="11" max="11" width="11.42578125" customWidth="1"/>
    <col min="12" max="13" width="9.28515625" bestFit="1" customWidth="1"/>
    <col min="15" max="15" width="9.28515625" bestFit="1" customWidth="1"/>
    <col min="16" max="16" width="11.42578125" customWidth="1"/>
    <col min="17" max="18" width="9.28515625" bestFit="1" customWidth="1"/>
    <col min="21" max="21" width="11.42578125" customWidth="1"/>
    <col min="22" max="22" width="18.42578125" customWidth="1"/>
    <col min="23" max="23" width="18.28515625" customWidth="1"/>
    <col min="24" max="24" width="19.28515625" customWidth="1"/>
    <col min="25" max="25" width="3.42578125" customWidth="1"/>
    <col min="26" max="29" width="8.7109375" style="5"/>
    <col min="30" max="30" width="19" customWidth="1"/>
    <col min="37" max="37" width="30.28515625" customWidth="1"/>
  </cols>
  <sheetData>
    <row r="1" spans="1:38">
      <c r="B1" s="8" t="s">
        <v>0</v>
      </c>
      <c r="C1" s="8" t="s">
        <v>1</v>
      </c>
      <c r="D1" s="8" t="s">
        <v>2</v>
      </c>
      <c r="E1" s="8" t="s">
        <v>3</v>
      </c>
    </row>
    <row r="2" spans="1:38">
      <c r="A2" t="s">
        <v>5</v>
      </c>
      <c r="B2" s="14"/>
      <c r="C2" s="14"/>
      <c r="D2" s="14"/>
      <c r="E2" s="14"/>
    </row>
    <row r="3" spans="1:38">
      <c r="B3" s="32">
        <f>IF(B2&gt;0,1,0)</f>
        <v>0</v>
      </c>
      <c r="C3" s="32">
        <f t="shared" ref="C3:E3" si="0">IF(C2&gt;0,1,0)</f>
        <v>0</v>
      </c>
      <c r="D3" s="32">
        <f t="shared" si="0"/>
        <v>0</v>
      </c>
      <c r="E3" s="32">
        <f t="shared" si="0"/>
        <v>0</v>
      </c>
      <c r="F3" s="32">
        <f>SUM(B3:E3)</f>
        <v>0</v>
      </c>
    </row>
    <row r="4" spans="1:38" ht="52.9" customHeight="1">
      <c r="Z4" s="77" t="s">
        <v>8</v>
      </c>
      <c r="AA4" s="77"/>
      <c r="AB4" s="77"/>
      <c r="AC4" s="77"/>
      <c r="AD4" s="77"/>
    </row>
    <row r="5" spans="1:38" ht="15" thickBot="1">
      <c r="A5" s="32">
        <f>F3</f>
        <v>0</v>
      </c>
      <c r="B5" s="78">
        <f>B2</f>
        <v>0</v>
      </c>
      <c r="C5" s="79"/>
      <c r="D5" s="79"/>
      <c r="E5" s="79"/>
      <c r="F5" s="80"/>
      <c r="G5" s="78">
        <v>0</v>
      </c>
      <c r="H5" s="79"/>
      <c r="I5" s="79"/>
      <c r="J5" s="79"/>
      <c r="K5" s="80"/>
      <c r="L5" s="78">
        <f>D2</f>
        <v>0</v>
      </c>
      <c r="M5" s="79"/>
      <c r="N5" s="79"/>
      <c r="O5" s="79"/>
      <c r="P5" s="80"/>
      <c r="Q5" s="78">
        <f>E2</f>
        <v>0</v>
      </c>
      <c r="R5" s="79"/>
      <c r="S5" s="79"/>
      <c r="T5" s="79"/>
      <c r="U5" s="80"/>
      <c r="V5" s="2"/>
      <c r="W5" s="2"/>
      <c r="X5" s="2"/>
    </row>
    <row r="6" spans="1:38">
      <c r="A6" s="53" t="s">
        <v>9</v>
      </c>
      <c r="B6" s="54" t="s">
        <v>26</v>
      </c>
      <c r="C6" s="54" t="s">
        <v>27</v>
      </c>
      <c r="D6" s="54" t="s">
        <v>28</v>
      </c>
      <c r="E6" s="54" t="s">
        <v>29</v>
      </c>
      <c r="F6" s="54" t="s">
        <v>30</v>
      </c>
      <c r="G6" s="54" t="s">
        <v>31</v>
      </c>
      <c r="H6" s="54" t="s">
        <v>32</v>
      </c>
      <c r="I6" s="54" t="s">
        <v>33</v>
      </c>
      <c r="J6" s="54" t="s">
        <v>34</v>
      </c>
      <c r="K6" s="54" t="s">
        <v>35</v>
      </c>
      <c r="L6" s="59" t="s">
        <v>36</v>
      </c>
      <c r="M6" s="54" t="s">
        <v>37</v>
      </c>
      <c r="N6" s="54" t="s">
        <v>38</v>
      </c>
      <c r="O6" s="54" t="s">
        <v>39</v>
      </c>
      <c r="P6" s="54" t="s">
        <v>40</v>
      </c>
      <c r="Q6" s="54" t="s">
        <v>41</v>
      </c>
      <c r="R6" s="54" t="s">
        <v>42</v>
      </c>
      <c r="S6" s="54" t="s">
        <v>43</v>
      </c>
      <c r="T6" s="54" t="s">
        <v>44</v>
      </c>
      <c r="U6" s="54" t="s">
        <v>45</v>
      </c>
      <c r="V6" s="7" t="s">
        <v>46</v>
      </c>
      <c r="W6" s="7" t="s">
        <v>47</v>
      </c>
      <c r="X6" s="29" t="s">
        <v>11</v>
      </c>
      <c r="Y6" s="2"/>
      <c r="Z6" s="74">
        <f>B2</f>
        <v>0</v>
      </c>
      <c r="AA6" s="75"/>
      <c r="AB6" s="75"/>
      <c r="AC6" s="76"/>
      <c r="AD6" s="72" t="s">
        <v>12</v>
      </c>
      <c r="AE6" s="2"/>
      <c r="AF6" s="2"/>
      <c r="AG6" s="2"/>
      <c r="AH6" s="2"/>
      <c r="AI6" s="2"/>
      <c r="AJ6" s="2"/>
      <c r="AK6" s="2"/>
      <c r="AL6" s="2"/>
    </row>
    <row r="7" spans="1:38">
      <c r="A7" s="56" t="s">
        <v>16</v>
      </c>
      <c r="B7" s="55"/>
      <c r="C7" s="55"/>
      <c r="D7" s="55"/>
      <c r="E7" s="55"/>
      <c r="F7" s="57">
        <f t="shared" ref="F7:F17" si="1">SUM(B7:E7)</f>
        <v>0</v>
      </c>
      <c r="G7" s="55"/>
      <c r="H7" s="55"/>
      <c r="I7" s="55"/>
      <c r="J7" s="55"/>
      <c r="K7" s="57">
        <f t="shared" ref="K7:K17" si="2">SUM(G7:J7)</f>
        <v>0</v>
      </c>
      <c r="L7" s="55"/>
      <c r="M7" s="55"/>
      <c r="N7" s="55"/>
      <c r="O7" s="55"/>
      <c r="P7" s="57">
        <f t="shared" ref="P7:P17" si="3">SUM(L7:O7)</f>
        <v>0</v>
      </c>
      <c r="Q7" s="55"/>
      <c r="R7" s="55"/>
      <c r="S7" s="55"/>
      <c r="T7" s="55"/>
      <c r="U7" s="57">
        <f t="shared" ref="U7:U17" si="4">SUM(Q7:T7)</f>
        <v>0</v>
      </c>
      <c r="V7" s="51" t="e">
        <f t="shared" ref="V7:V17" si="5">+AVERAGE(B7:E7,G7:J7,L7:O7,Q7:T7)</f>
        <v>#DIV/0!</v>
      </c>
      <c r="W7" s="52" t="e">
        <f t="shared" ref="W7:W17" si="6">SUM(U7,P7,K7,F7)/$F$3</f>
        <v>#DIV/0!</v>
      </c>
      <c r="X7" s="30" t="e">
        <f>Table3[[#This Row],[Moyenne annuelle ]]/$W$18</f>
        <v>#DIV/0!</v>
      </c>
      <c r="Y7" s="2"/>
      <c r="Z7" s="33" t="s">
        <v>26</v>
      </c>
      <c r="AA7" s="43" t="s">
        <v>27</v>
      </c>
      <c r="AB7" s="43" t="s">
        <v>28</v>
      </c>
      <c r="AC7" s="34" t="s">
        <v>29</v>
      </c>
      <c r="AD7" s="73"/>
      <c r="AE7" s="2"/>
      <c r="AF7" s="2"/>
      <c r="AG7" s="2"/>
      <c r="AH7" s="2"/>
      <c r="AI7" s="2"/>
      <c r="AJ7" s="2"/>
      <c r="AK7" s="3"/>
      <c r="AL7" s="6"/>
    </row>
    <row r="8" spans="1:38" ht="15" customHeight="1" thickBot="1">
      <c r="A8" s="56" t="s">
        <v>18</v>
      </c>
      <c r="B8" s="55"/>
      <c r="C8" s="55"/>
      <c r="D8" s="55"/>
      <c r="E8" s="55"/>
      <c r="F8" s="57">
        <f t="shared" si="1"/>
        <v>0</v>
      </c>
      <c r="G8" s="55"/>
      <c r="H8" s="55"/>
      <c r="I8" s="55"/>
      <c r="J8" s="55"/>
      <c r="K8" s="57">
        <f t="shared" si="2"/>
        <v>0</v>
      </c>
      <c r="L8" s="55"/>
      <c r="M8" s="55"/>
      <c r="N8" s="55"/>
      <c r="O8" s="55"/>
      <c r="P8" s="57">
        <f t="shared" si="3"/>
        <v>0</v>
      </c>
      <c r="Q8" s="55"/>
      <c r="R8" s="55"/>
      <c r="S8" s="55"/>
      <c r="T8" s="55"/>
      <c r="U8" s="57">
        <f t="shared" si="4"/>
        <v>0</v>
      </c>
      <c r="V8" s="51" t="e">
        <f t="shared" si="5"/>
        <v>#DIV/0!</v>
      </c>
      <c r="W8" s="52" t="e">
        <f t="shared" si="6"/>
        <v>#DIV/0!</v>
      </c>
      <c r="X8" s="30" t="e">
        <f>Table3[[#This Row],[Moyenne annuelle ]]/$W$18</f>
        <v>#DIV/0!</v>
      </c>
      <c r="Y8" s="2"/>
      <c r="Z8" s="35">
        <f>B18</f>
        <v>0</v>
      </c>
      <c r="AA8" s="44">
        <f t="shared" ref="AA8:AC8" si="7">C18</f>
        <v>0</v>
      </c>
      <c r="AB8" s="44">
        <f t="shared" si="7"/>
        <v>0</v>
      </c>
      <c r="AC8" s="36">
        <f t="shared" si="7"/>
        <v>0</v>
      </c>
      <c r="AD8" s="70" t="e">
        <f>SUM(Z8:AC8,Z11:AC11,Z14:AC14,Z17:AC17)/(U19)/3</f>
        <v>#DIV/0!</v>
      </c>
      <c r="AE8" s="2"/>
      <c r="AF8" s="2"/>
      <c r="AG8" s="2"/>
      <c r="AH8" s="2"/>
      <c r="AI8" s="2"/>
      <c r="AJ8" s="2"/>
      <c r="AK8" s="3"/>
      <c r="AL8" s="6"/>
    </row>
    <row r="9" spans="1:38" ht="15" customHeight="1">
      <c r="A9" s="56" t="s">
        <v>15</v>
      </c>
      <c r="B9" s="55"/>
      <c r="C9" s="55"/>
      <c r="D9" s="55"/>
      <c r="E9" s="55"/>
      <c r="F9" s="57">
        <f t="shared" si="1"/>
        <v>0</v>
      </c>
      <c r="G9" s="55"/>
      <c r="H9" s="55"/>
      <c r="I9" s="55"/>
      <c r="J9" s="55"/>
      <c r="K9" s="57">
        <f t="shared" si="2"/>
        <v>0</v>
      </c>
      <c r="L9" s="55"/>
      <c r="M9" s="55"/>
      <c r="N9" s="55"/>
      <c r="O9" s="55"/>
      <c r="P9" s="57">
        <f t="shared" si="3"/>
        <v>0</v>
      </c>
      <c r="Q9" s="55"/>
      <c r="R9" s="55"/>
      <c r="S9" s="55"/>
      <c r="T9" s="55"/>
      <c r="U9" s="57">
        <f t="shared" si="4"/>
        <v>0</v>
      </c>
      <c r="V9" s="51" t="e">
        <f t="shared" si="5"/>
        <v>#DIV/0!</v>
      </c>
      <c r="W9" s="52" t="e">
        <f t="shared" si="6"/>
        <v>#DIV/0!</v>
      </c>
      <c r="X9" s="30" t="e">
        <f>Table3[[#This Row],[Moyenne annuelle ]]/$W$18</f>
        <v>#DIV/0!</v>
      </c>
      <c r="Y9" s="2"/>
      <c r="Z9" s="74">
        <f>C2</f>
        <v>0</v>
      </c>
      <c r="AA9" s="75"/>
      <c r="AB9" s="75"/>
      <c r="AC9" s="76"/>
      <c r="AD9" s="70"/>
      <c r="AE9" s="2"/>
      <c r="AF9" s="2"/>
      <c r="AG9" s="2"/>
      <c r="AH9" s="2"/>
      <c r="AI9" s="2"/>
      <c r="AJ9" s="2"/>
      <c r="AK9" s="3"/>
      <c r="AL9" s="6"/>
    </row>
    <row r="10" spans="1:38" ht="14.65" customHeight="1">
      <c r="A10" s="56" t="s">
        <v>20</v>
      </c>
      <c r="B10" s="55"/>
      <c r="C10" s="55"/>
      <c r="D10" s="55"/>
      <c r="E10" s="55"/>
      <c r="F10" s="57">
        <f t="shared" si="1"/>
        <v>0</v>
      </c>
      <c r="G10" s="55"/>
      <c r="H10" s="55"/>
      <c r="I10" s="55"/>
      <c r="J10" s="55"/>
      <c r="K10" s="57">
        <f t="shared" si="2"/>
        <v>0</v>
      </c>
      <c r="L10" s="55"/>
      <c r="M10" s="55"/>
      <c r="N10" s="55"/>
      <c r="O10" s="55"/>
      <c r="P10" s="57">
        <f t="shared" si="3"/>
        <v>0</v>
      </c>
      <c r="Q10" s="55"/>
      <c r="R10" s="55"/>
      <c r="S10" s="55"/>
      <c r="T10" s="55"/>
      <c r="U10" s="57">
        <f t="shared" si="4"/>
        <v>0</v>
      </c>
      <c r="V10" s="51" t="e">
        <f t="shared" si="5"/>
        <v>#DIV/0!</v>
      </c>
      <c r="W10" s="52" t="e">
        <f t="shared" si="6"/>
        <v>#DIV/0!</v>
      </c>
      <c r="X10" s="30" t="e">
        <f>Table3[[#This Row],[Moyenne annuelle ]]/$W$18</f>
        <v>#DIV/0!</v>
      </c>
      <c r="Y10" s="2"/>
      <c r="Z10" s="37" t="s">
        <v>26</v>
      </c>
      <c r="AA10" s="46" t="s">
        <v>27</v>
      </c>
      <c r="AB10" s="46" t="s">
        <v>28</v>
      </c>
      <c r="AC10" s="38" t="s">
        <v>29</v>
      </c>
      <c r="AD10" s="70"/>
      <c r="AE10" s="2"/>
      <c r="AF10" s="2"/>
      <c r="AG10" s="2"/>
      <c r="AH10" s="2"/>
      <c r="AI10" s="2"/>
      <c r="AJ10" s="2"/>
      <c r="AK10" s="3"/>
      <c r="AL10" s="6"/>
    </row>
    <row r="11" spans="1:38" ht="17.649999999999999" customHeight="1" thickBot="1">
      <c r="A11" s="56" t="s">
        <v>13</v>
      </c>
      <c r="B11" s="55"/>
      <c r="C11" s="55"/>
      <c r="D11" s="55"/>
      <c r="E11" s="55"/>
      <c r="F11" s="57">
        <f t="shared" si="1"/>
        <v>0</v>
      </c>
      <c r="G11" s="55"/>
      <c r="H11" s="55"/>
      <c r="I11" s="55"/>
      <c r="J11" s="55"/>
      <c r="K11" s="57">
        <f t="shared" si="2"/>
        <v>0</v>
      </c>
      <c r="L11" s="55"/>
      <c r="M11" s="55"/>
      <c r="N11" s="55"/>
      <c r="O11" s="55"/>
      <c r="P11" s="57">
        <f t="shared" si="3"/>
        <v>0</v>
      </c>
      <c r="Q11" s="55"/>
      <c r="R11" s="55"/>
      <c r="S11" s="55"/>
      <c r="T11" s="55"/>
      <c r="U11" s="57">
        <f t="shared" si="4"/>
        <v>0</v>
      </c>
      <c r="V11" s="51" t="e">
        <f t="shared" si="5"/>
        <v>#DIV/0!</v>
      </c>
      <c r="W11" s="52" t="e">
        <f t="shared" si="6"/>
        <v>#DIV/0!</v>
      </c>
      <c r="X11" s="30" t="e">
        <f>Table3[[#This Row],[Moyenne annuelle ]]/$W$18</f>
        <v>#DIV/0!</v>
      </c>
      <c r="Y11" s="2"/>
      <c r="Z11" s="39">
        <f>G18</f>
        <v>0</v>
      </c>
      <c r="AA11" s="40">
        <f>H18</f>
        <v>0</v>
      </c>
      <c r="AB11" s="40">
        <f>I18</f>
        <v>0</v>
      </c>
      <c r="AC11" s="41">
        <f>J18</f>
        <v>0</v>
      </c>
      <c r="AD11" s="70"/>
      <c r="AE11" s="2"/>
      <c r="AF11" s="2"/>
      <c r="AG11" s="2"/>
      <c r="AH11" s="2"/>
      <c r="AI11" s="2"/>
      <c r="AJ11" s="2"/>
      <c r="AK11" s="3"/>
      <c r="AL11" s="6"/>
    </row>
    <row r="12" spans="1:38" ht="15" customHeight="1">
      <c r="A12" s="56" t="s">
        <v>17</v>
      </c>
      <c r="B12" s="55"/>
      <c r="C12" s="55"/>
      <c r="D12" s="55"/>
      <c r="E12" s="55"/>
      <c r="F12" s="57">
        <f t="shared" si="1"/>
        <v>0</v>
      </c>
      <c r="G12" s="55"/>
      <c r="H12" s="55"/>
      <c r="I12" s="55"/>
      <c r="J12" s="55"/>
      <c r="K12" s="57">
        <f t="shared" si="2"/>
        <v>0</v>
      </c>
      <c r="L12" s="55"/>
      <c r="M12" s="55"/>
      <c r="N12" s="55"/>
      <c r="O12" s="55"/>
      <c r="P12" s="57">
        <f t="shared" si="3"/>
        <v>0</v>
      </c>
      <c r="Q12" s="55"/>
      <c r="R12" s="55"/>
      <c r="S12" s="55"/>
      <c r="T12" s="55"/>
      <c r="U12" s="57">
        <f t="shared" si="4"/>
        <v>0</v>
      </c>
      <c r="V12" s="51" t="e">
        <f t="shared" si="5"/>
        <v>#DIV/0!</v>
      </c>
      <c r="W12" s="52" t="e">
        <f t="shared" si="6"/>
        <v>#DIV/0!</v>
      </c>
      <c r="X12" s="30" t="e">
        <f>Table3[[#This Row],[Moyenne annuelle ]]/$W$18</f>
        <v>#DIV/0!</v>
      </c>
      <c r="Y12" s="2"/>
      <c r="Z12" s="74">
        <f>I18</f>
        <v>0</v>
      </c>
      <c r="AA12" s="75"/>
      <c r="AB12" s="75"/>
      <c r="AC12" s="76"/>
      <c r="AD12" s="70"/>
      <c r="AE12" s="2"/>
      <c r="AF12" s="2"/>
      <c r="AG12" s="2"/>
      <c r="AH12" s="2"/>
      <c r="AI12" s="2"/>
      <c r="AJ12" s="2"/>
      <c r="AK12" s="3"/>
      <c r="AL12" s="6"/>
    </row>
    <row r="13" spans="1:38" ht="14.65" customHeight="1">
      <c r="A13" s="56" t="s">
        <v>23</v>
      </c>
      <c r="B13" s="55"/>
      <c r="C13" s="55"/>
      <c r="D13" s="55"/>
      <c r="E13" s="55"/>
      <c r="F13" s="57">
        <f t="shared" si="1"/>
        <v>0</v>
      </c>
      <c r="G13" s="55"/>
      <c r="H13" s="55"/>
      <c r="I13" s="55"/>
      <c r="J13" s="55"/>
      <c r="K13" s="57">
        <f t="shared" si="2"/>
        <v>0</v>
      </c>
      <c r="L13" s="55"/>
      <c r="M13" s="55"/>
      <c r="N13" s="55"/>
      <c r="O13" s="55"/>
      <c r="P13" s="57">
        <f t="shared" si="3"/>
        <v>0</v>
      </c>
      <c r="Q13" s="55"/>
      <c r="R13" s="55"/>
      <c r="S13" s="55"/>
      <c r="T13" s="55"/>
      <c r="U13" s="57">
        <f t="shared" si="4"/>
        <v>0</v>
      </c>
      <c r="V13" s="51" t="e">
        <f t="shared" si="5"/>
        <v>#DIV/0!</v>
      </c>
      <c r="W13" s="52" t="e">
        <f t="shared" si="6"/>
        <v>#DIV/0!</v>
      </c>
      <c r="X13" s="30" t="e">
        <f>Table3[[#This Row],[Moyenne annuelle ]]/$W$18</f>
        <v>#DIV/0!</v>
      </c>
      <c r="Y13" s="2"/>
      <c r="Z13" s="37" t="s">
        <v>26</v>
      </c>
      <c r="AA13" s="46" t="s">
        <v>27</v>
      </c>
      <c r="AB13" s="46" t="s">
        <v>28</v>
      </c>
      <c r="AC13" s="38" t="s">
        <v>29</v>
      </c>
      <c r="AD13" s="70"/>
      <c r="AE13" s="2"/>
      <c r="AF13" s="2"/>
      <c r="AG13" s="2"/>
      <c r="AH13" s="2"/>
      <c r="AI13" s="2"/>
      <c r="AJ13" s="2"/>
      <c r="AK13" s="3"/>
      <c r="AL13" s="6"/>
    </row>
    <row r="14" spans="1:38" ht="15" customHeight="1" thickBot="1">
      <c r="A14" s="56" t="s">
        <v>19</v>
      </c>
      <c r="B14" s="55"/>
      <c r="C14" s="55"/>
      <c r="D14" s="55"/>
      <c r="E14" s="55"/>
      <c r="F14" s="57">
        <f t="shared" si="1"/>
        <v>0</v>
      </c>
      <c r="G14" s="55"/>
      <c r="H14" s="55"/>
      <c r="I14" s="55"/>
      <c r="J14" s="55"/>
      <c r="K14" s="57">
        <f t="shared" si="2"/>
        <v>0</v>
      </c>
      <c r="L14" s="55"/>
      <c r="M14" s="55"/>
      <c r="N14" s="55"/>
      <c r="O14" s="55"/>
      <c r="P14" s="57">
        <f t="shared" si="3"/>
        <v>0</v>
      </c>
      <c r="Q14" s="55"/>
      <c r="R14" s="55"/>
      <c r="S14" s="55"/>
      <c r="T14" s="55"/>
      <c r="U14" s="57">
        <f t="shared" si="4"/>
        <v>0</v>
      </c>
      <c r="V14" s="51" t="e">
        <f t="shared" si="5"/>
        <v>#DIV/0!</v>
      </c>
      <c r="W14" s="52" t="e">
        <f t="shared" si="6"/>
        <v>#DIV/0!</v>
      </c>
      <c r="X14" s="30" t="e">
        <f>Table3[[#This Row],[Moyenne annuelle ]]/$W$18</f>
        <v>#DIV/0!</v>
      </c>
      <c r="Y14" s="2"/>
      <c r="Z14" s="39">
        <f>L18</f>
        <v>0</v>
      </c>
      <c r="AA14" s="40">
        <f>M18</f>
        <v>0</v>
      </c>
      <c r="AB14" s="40">
        <f>N18</f>
        <v>0</v>
      </c>
      <c r="AC14" s="41">
        <f>O18</f>
        <v>0</v>
      </c>
      <c r="AD14" s="70"/>
      <c r="AE14" s="2"/>
      <c r="AF14" s="2"/>
      <c r="AG14" s="2"/>
      <c r="AH14" s="2"/>
      <c r="AI14" s="2"/>
      <c r="AJ14" s="2"/>
      <c r="AK14" s="3"/>
      <c r="AL14" s="6"/>
    </row>
    <row r="15" spans="1:38">
      <c r="A15" s="56" t="s">
        <v>22</v>
      </c>
      <c r="B15" s="55"/>
      <c r="C15" s="55"/>
      <c r="D15" s="55"/>
      <c r="E15" s="55"/>
      <c r="F15" s="58">
        <f t="shared" si="1"/>
        <v>0</v>
      </c>
      <c r="G15" s="55"/>
      <c r="H15" s="55"/>
      <c r="I15" s="55"/>
      <c r="J15" s="55"/>
      <c r="K15" s="57">
        <f t="shared" si="2"/>
        <v>0</v>
      </c>
      <c r="L15" s="55"/>
      <c r="M15" s="55"/>
      <c r="N15" s="55"/>
      <c r="O15" s="55"/>
      <c r="P15" s="57">
        <f t="shared" si="3"/>
        <v>0</v>
      </c>
      <c r="Q15" s="55"/>
      <c r="R15" s="55"/>
      <c r="S15" s="55"/>
      <c r="T15" s="55"/>
      <c r="U15" s="57">
        <f t="shared" si="4"/>
        <v>0</v>
      </c>
      <c r="V15" s="51" t="e">
        <f t="shared" si="5"/>
        <v>#DIV/0!</v>
      </c>
      <c r="W15" s="52" t="e">
        <f t="shared" si="6"/>
        <v>#DIV/0!</v>
      </c>
      <c r="X15" s="30" t="e">
        <f>Table3[[#This Row],[Moyenne annuelle ]]/$W$18</f>
        <v>#DIV/0!</v>
      </c>
      <c r="Y15" s="2"/>
      <c r="Z15" s="67"/>
      <c r="AA15" s="68"/>
      <c r="AB15" s="68"/>
      <c r="AC15" s="69"/>
      <c r="AD15" s="70"/>
      <c r="AE15" s="2"/>
      <c r="AF15" s="2"/>
      <c r="AG15" s="2"/>
      <c r="AH15" s="2"/>
      <c r="AI15" s="2"/>
      <c r="AJ15" s="2"/>
      <c r="AK15" s="3"/>
      <c r="AL15" s="6"/>
    </row>
    <row r="16" spans="1:38">
      <c r="A16" s="56" t="s">
        <v>21</v>
      </c>
      <c r="B16" s="55"/>
      <c r="C16" s="55"/>
      <c r="D16" s="55"/>
      <c r="E16" s="55"/>
      <c r="F16" s="57">
        <f t="shared" si="1"/>
        <v>0</v>
      </c>
      <c r="G16" s="55"/>
      <c r="H16" s="55"/>
      <c r="I16" s="55"/>
      <c r="J16" s="55"/>
      <c r="K16" s="57">
        <f t="shared" si="2"/>
        <v>0</v>
      </c>
      <c r="L16" s="55"/>
      <c r="M16" s="55"/>
      <c r="N16" s="55"/>
      <c r="O16" s="55"/>
      <c r="P16" s="57">
        <f t="shared" si="3"/>
        <v>0</v>
      </c>
      <c r="Q16" s="55"/>
      <c r="R16" s="55"/>
      <c r="S16" s="55"/>
      <c r="T16" s="55"/>
      <c r="U16" s="57">
        <f t="shared" si="4"/>
        <v>0</v>
      </c>
      <c r="V16" s="51" t="e">
        <f t="shared" si="5"/>
        <v>#DIV/0!</v>
      </c>
      <c r="W16" s="52" t="e">
        <f t="shared" si="6"/>
        <v>#DIV/0!</v>
      </c>
      <c r="X16" s="30" t="e">
        <f>Table3[[#This Row],[Moyenne annuelle ]]/$W$18</f>
        <v>#DIV/0!</v>
      </c>
      <c r="Y16" s="2"/>
      <c r="Z16" s="37" t="s">
        <v>26</v>
      </c>
      <c r="AA16" s="46" t="s">
        <v>27</v>
      </c>
      <c r="AB16" s="46" t="s">
        <v>28</v>
      </c>
      <c r="AC16" s="38" t="s">
        <v>29</v>
      </c>
      <c r="AD16" s="70"/>
      <c r="AE16" s="2"/>
      <c r="AF16" s="2"/>
      <c r="AG16" s="2"/>
      <c r="AH16" s="2"/>
      <c r="AI16" s="2"/>
      <c r="AJ16" s="2"/>
      <c r="AK16" s="3"/>
      <c r="AL16" s="6"/>
    </row>
    <row r="17" spans="1:38" ht="15" thickBot="1">
      <c r="A17" s="56" t="s">
        <v>14</v>
      </c>
      <c r="B17" s="55"/>
      <c r="C17" s="55"/>
      <c r="D17" s="55"/>
      <c r="E17" s="55"/>
      <c r="F17" s="57">
        <f t="shared" si="1"/>
        <v>0</v>
      </c>
      <c r="G17" s="55"/>
      <c r="H17" s="55"/>
      <c r="I17" s="55"/>
      <c r="J17" s="55"/>
      <c r="K17" s="57">
        <f t="shared" si="2"/>
        <v>0</v>
      </c>
      <c r="L17" s="55"/>
      <c r="M17" s="55"/>
      <c r="N17" s="55"/>
      <c r="O17" s="55"/>
      <c r="P17" s="57">
        <f t="shared" si="3"/>
        <v>0</v>
      </c>
      <c r="Q17" s="55"/>
      <c r="R17" s="55"/>
      <c r="S17" s="55"/>
      <c r="T17" s="55"/>
      <c r="U17" s="57">
        <f t="shared" si="4"/>
        <v>0</v>
      </c>
      <c r="V17" s="51" t="e">
        <f t="shared" si="5"/>
        <v>#DIV/0!</v>
      </c>
      <c r="W17" s="52" t="e">
        <f t="shared" si="6"/>
        <v>#DIV/0!</v>
      </c>
      <c r="X17" s="30" t="e">
        <f>Table3[[#This Row],[Moyenne annuelle ]]/$W$18</f>
        <v>#DIV/0!</v>
      </c>
      <c r="Y17" s="2"/>
      <c r="Z17" s="39">
        <f>Q18</f>
        <v>0</v>
      </c>
      <c r="AA17" s="40">
        <f>R18</f>
        <v>0</v>
      </c>
      <c r="AB17" s="40">
        <f>S18</f>
        <v>0</v>
      </c>
      <c r="AC17" s="41">
        <f>T18</f>
        <v>0</v>
      </c>
      <c r="AD17" s="71"/>
      <c r="AE17" s="2"/>
      <c r="AF17" s="2"/>
      <c r="AG17" s="2"/>
      <c r="AH17" s="2"/>
      <c r="AI17" s="2"/>
      <c r="AJ17" s="2"/>
      <c r="AK17" s="3"/>
      <c r="AL17" s="6"/>
    </row>
    <row r="18" spans="1:38">
      <c r="A18" s="42" t="s">
        <v>48</v>
      </c>
      <c r="B18" s="47">
        <f t="shared" ref="B18:U18" si="8">SUM(B7:B17)</f>
        <v>0</v>
      </c>
      <c r="C18" s="47">
        <f t="shared" si="8"/>
        <v>0</v>
      </c>
      <c r="D18" s="47">
        <f t="shared" si="8"/>
        <v>0</v>
      </c>
      <c r="E18" s="47">
        <f t="shared" si="8"/>
        <v>0</v>
      </c>
      <c r="F18" s="47">
        <f t="shared" si="8"/>
        <v>0</v>
      </c>
      <c r="G18" s="47">
        <f t="shared" si="8"/>
        <v>0</v>
      </c>
      <c r="H18" s="47">
        <f t="shared" si="8"/>
        <v>0</v>
      </c>
      <c r="I18" s="47">
        <f t="shared" si="8"/>
        <v>0</v>
      </c>
      <c r="J18" s="47">
        <f t="shared" si="8"/>
        <v>0</v>
      </c>
      <c r="K18" s="47">
        <f t="shared" si="8"/>
        <v>0</v>
      </c>
      <c r="L18" s="47">
        <f t="shared" si="8"/>
        <v>0</v>
      </c>
      <c r="M18" s="47">
        <f t="shared" si="8"/>
        <v>0</v>
      </c>
      <c r="N18" s="47">
        <f t="shared" si="8"/>
        <v>0</v>
      </c>
      <c r="O18" s="47">
        <f t="shared" si="8"/>
        <v>0</v>
      </c>
      <c r="P18" s="47">
        <f t="shared" si="8"/>
        <v>0</v>
      </c>
      <c r="Q18" s="47">
        <f t="shared" si="8"/>
        <v>0</v>
      </c>
      <c r="R18" s="47">
        <f t="shared" si="8"/>
        <v>0</v>
      </c>
      <c r="S18" s="47">
        <f t="shared" si="8"/>
        <v>0</v>
      </c>
      <c r="T18" s="47">
        <f t="shared" si="8"/>
        <v>0</v>
      </c>
      <c r="U18" s="50">
        <f t="shared" si="8"/>
        <v>0</v>
      </c>
      <c r="V18" s="48" t="e">
        <f>+SUM(B18:E18,G18:J18,L18:O18,Q18:T18)/$U$19</f>
        <v>#DIV/0!</v>
      </c>
      <c r="W18" s="48" t="e">
        <f>+SUM(U18,P18,K18,F18)/$F$3</f>
        <v>#DIV/0!</v>
      </c>
      <c r="X18" s="29" t="e">
        <f>SUM(Table3[Proportion])</f>
        <v>#DIV/0!</v>
      </c>
      <c r="Y18" s="2"/>
      <c r="Z18" s="11"/>
      <c r="AA18" s="11"/>
      <c r="AB18" s="11"/>
      <c r="AC18" s="11"/>
      <c r="AD18" s="2"/>
      <c r="AE18" s="2"/>
      <c r="AF18" s="2"/>
      <c r="AG18" s="2"/>
      <c r="AH18" s="2"/>
      <c r="AI18" s="2"/>
      <c r="AJ18" s="2"/>
      <c r="AK18" s="2"/>
      <c r="AL18" s="2"/>
    </row>
    <row r="19" spans="1:38">
      <c r="A19" s="2"/>
      <c r="B19" s="49">
        <f>IF(B18=0,0,1)</f>
        <v>0</v>
      </c>
      <c r="C19" s="49">
        <f t="shared" ref="C19:T19" si="9">IF(C18=0,0,1)</f>
        <v>0</v>
      </c>
      <c r="D19" s="49">
        <f t="shared" si="9"/>
        <v>0</v>
      </c>
      <c r="E19" s="49">
        <f t="shared" si="9"/>
        <v>0</v>
      </c>
      <c r="F19" s="49"/>
      <c r="G19" s="49">
        <f t="shared" si="9"/>
        <v>0</v>
      </c>
      <c r="H19" s="49">
        <f t="shared" si="9"/>
        <v>0</v>
      </c>
      <c r="I19" s="49">
        <f t="shared" si="9"/>
        <v>0</v>
      </c>
      <c r="J19" s="49">
        <f t="shared" si="9"/>
        <v>0</v>
      </c>
      <c r="K19" s="49"/>
      <c r="L19" s="49">
        <f t="shared" si="9"/>
        <v>0</v>
      </c>
      <c r="M19" s="49">
        <f t="shared" si="9"/>
        <v>0</v>
      </c>
      <c r="N19" s="49">
        <f t="shared" si="9"/>
        <v>0</v>
      </c>
      <c r="O19" s="49">
        <f t="shared" si="9"/>
        <v>0</v>
      </c>
      <c r="P19" s="49"/>
      <c r="Q19" s="49">
        <f t="shared" si="9"/>
        <v>0</v>
      </c>
      <c r="R19" s="49">
        <f t="shared" si="9"/>
        <v>0</v>
      </c>
      <c r="S19" s="49">
        <f t="shared" si="9"/>
        <v>0</v>
      </c>
      <c r="T19" s="49">
        <f t="shared" si="9"/>
        <v>0</v>
      </c>
      <c r="U19" s="60">
        <f>SUM(B19:T19)</f>
        <v>0</v>
      </c>
      <c r="V19" s="2"/>
      <c r="W19" s="2"/>
      <c r="X19" s="2"/>
      <c r="Y19" s="2"/>
      <c r="Z19" s="11"/>
      <c r="AA19" s="11"/>
      <c r="AB19" s="11"/>
      <c r="AC19" s="11"/>
      <c r="AD19" s="2"/>
      <c r="AE19" s="2"/>
      <c r="AF19" s="2"/>
      <c r="AG19" s="2"/>
      <c r="AH19" s="2"/>
      <c r="AI19" s="2"/>
      <c r="AJ19" s="2"/>
      <c r="AK19" s="2"/>
      <c r="AL19" s="2"/>
    </row>
    <row r="20" spans="1:38">
      <c r="Z20" s="23" t="s">
        <v>25</v>
      </c>
      <c r="AA20" s="66"/>
      <c r="AB20" s="66"/>
      <c r="AC20" s="66"/>
      <c r="AD20" s="66"/>
    </row>
    <row r="24" spans="1:38">
      <c r="V24" s="28"/>
      <c r="W24" s="31"/>
      <c r="X24" s="30"/>
    </row>
    <row r="25" spans="1:38">
      <c r="V25" s="31"/>
      <c r="W25" s="31"/>
      <c r="X25" s="30"/>
    </row>
    <row r="26" spans="1:38">
      <c r="V26" s="31"/>
      <c r="W26" s="31"/>
      <c r="X26" s="30"/>
    </row>
    <row r="27" spans="1:38">
      <c r="V27" s="45"/>
      <c r="W27" s="45"/>
      <c r="X27" s="30"/>
    </row>
    <row r="28" spans="1:38">
      <c r="V28" s="31"/>
      <c r="W28" s="31"/>
      <c r="X28" s="30"/>
    </row>
    <row r="29" spans="1:38">
      <c r="V29" s="31"/>
      <c r="W29" s="31"/>
      <c r="X29" s="30"/>
    </row>
    <row r="30" spans="1:38">
      <c r="V30" s="31"/>
      <c r="W30" s="31"/>
      <c r="X30" s="30"/>
    </row>
    <row r="31" spans="1:38">
      <c r="V31" s="31"/>
      <c r="W31" s="31"/>
      <c r="X31" s="30"/>
    </row>
    <row r="32" spans="1:38">
      <c r="V32" s="31"/>
      <c r="W32" s="31"/>
      <c r="X32" s="30"/>
    </row>
    <row r="33" spans="22:24">
      <c r="V33" s="31"/>
      <c r="W33" s="31"/>
      <c r="X33" s="30"/>
    </row>
    <row r="34" spans="22:24">
      <c r="V34" s="31"/>
      <c r="W34" s="31"/>
      <c r="X34" s="30"/>
    </row>
  </sheetData>
  <mergeCells count="12">
    <mergeCell ref="Z4:AD4"/>
    <mergeCell ref="B5:F5"/>
    <mergeCell ref="G5:K5"/>
    <mergeCell ref="L5:P5"/>
    <mergeCell ref="Q5:U5"/>
    <mergeCell ref="AA20:AD20"/>
    <mergeCell ref="Z15:AC15"/>
    <mergeCell ref="AD8:AD17"/>
    <mergeCell ref="AD6:AD7"/>
    <mergeCell ref="Z9:AC9"/>
    <mergeCell ref="Z12:AC12"/>
    <mergeCell ref="Z6:AC6"/>
  </mergeCells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9B736039D5A046910B0135A98649EE" ma:contentTypeVersion="21" ma:contentTypeDescription="Crée un document." ma:contentTypeScope="" ma:versionID="0219a192ea46dcecaa644b62a44a4f5a">
  <xsd:schema xmlns:xsd="http://www.w3.org/2001/XMLSchema" xmlns:xs="http://www.w3.org/2001/XMLSchema" xmlns:p="http://schemas.microsoft.com/office/2006/metadata/properties" xmlns:ns2="31e9c96e-8b2c-4927-a261-0d2101f58ac1" xmlns:ns3="c1fc4440-fda2-440b-8fcf-2df8379ff176" targetNamespace="http://schemas.microsoft.com/office/2006/metadata/properties" ma:root="true" ma:fieldsID="7cae959c2615c062c7b75df722359ebc" ns2:_="" ns3:_="">
    <xsd:import namespace="31e9c96e-8b2c-4927-a261-0d2101f58ac1"/>
    <xsd:import namespace="c1fc4440-fda2-440b-8fcf-2df8379ff1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e9c96e-8b2c-4927-a261-0d2101f58a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d2a2722a-38cf-43e3-ba31-950a95edebb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fc4440-fda2-440b-8fcf-2df8379ff17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b784a8eb-5886-49ca-875c-e544eba33a43}" ma:internalName="TaxCatchAll" ma:showField="CatchAllData" ma:web="c1fc4440-fda2-440b-8fcf-2df8379ff1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4 1 a d V N o j s l O k A A A A 9 w A A A B I A H A B D b 2 5 m a W c v U G F j a 2 F n Z S 5 4 b W w g o h g A K K A U A A A A A A A A A A A A A A A A A A A A A A A A A A A A h Y 8 9 D o I w A I W v Q r r T P x Z C S k k 0 b p K Y m B j X p h R o h G L a Y r m b g 0 f y C m I U d X N 8 3 / u G 9 + 7 X G y u m v o s u y j o 9 m B w Q i E G k j B w q b Z o c j L 6 O U 1 B w t h P y J B o V z b J x 2 e S q H L T e n z O E Q g g w J H C w D a I Y E 3 Q s t 3 v Z q l 6 A j 6 z / y 7 E 2 z g s j F e D s 8 B r D K S Q 4 g Y S k F G K G F s p K b b 4 G n Q c / 2 x / I 1 m P n R 6 t 4 b e P V h q E l M v Q + w R 9 Q S w M E F A A C A A g A 4 1 a d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N W n V Q o i k e 4 D g A A A B E A A A A T A B w A R m 9 y b X V s Y X M v U 2 V j d G l v b j E u b S C i G A A o o B Q A A A A A A A A A A A A A A A A A A A A A A A A A A A A r T k 0 u y c z P U w i G 0 I b W A F B L A Q I t A B Q A A g A I A O N W n V T a I 7 J T p A A A A P c A A A A S A A A A A A A A A A A A A A A A A A A A A A B D b 2 5 m a W c v U G F j a 2 F n Z S 5 4 b W x Q S w E C L Q A U A A I A C A D j V p 1 U D 8 r p q 6 Q A A A D p A A A A E w A A A A A A A A A A A A A A A A D w A A A A W 0 N v b n R l b n R f V H l w Z X N d L n h t b F B L A Q I t A B Q A A g A I A O N W n V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D y 3 I t D + T G S p U j s e y f A N a F A A A A A A I A A A A A A B B m A A A A A Q A A I A A A A A y K F Q c r S B b D 0 O h A b Z D W a 7 T b s + b r L g p q U V q U I H + D F k b J A A A A A A 6 A A A A A A g A A I A A A A N x 0 z K h 0 G G 7 G 2 J z L l p z D H S 3 F y Q K y Q o B 8 b 2 K P l t l B Q S 3 Q U A A A A O L 3 N Y T P 5 F e f y s 1 i q D K f 1 7 A f g B y L G n H 0 h u + W m a d 4 2 I g r 7 R t T R G X J P l Y 6 0 x c 9 i P j N H b s Y t W k e K p u o H C 4 O r 9 R s 6 T t I i / e F h g f L z A i R u k i k c k C o Q A A A A C / i p M C / k D s c d N 1 4 Z 1 j W T P 0 b a F A 3 U g c 3 4 v Q X C q q O J 6 a F + C A 9 5 K x s x L d E k Q 5 b / t i 9 e k p F m M T 8 b 5 A h 7 h q f B U W 6 X 7 8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1fc4440-fda2-440b-8fcf-2df8379ff176" xsi:nil="true"/>
    <lcf76f155ced4ddcb4097134ff3c332f xmlns="31e9c96e-8b2c-4927-a261-0d2101f58ac1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D68642-5C38-4E03-BAD7-BAD1B41CF696}"/>
</file>

<file path=customXml/itemProps2.xml><?xml version="1.0" encoding="utf-8"?>
<ds:datastoreItem xmlns:ds="http://schemas.openxmlformats.org/officeDocument/2006/customXml" ds:itemID="{0F9D6CD6-450A-477E-9A76-E1C974CA9026}"/>
</file>

<file path=customXml/itemProps3.xml><?xml version="1.0" encoding="utf-8"?>
<ds:datastoreItem xmlns:ds="http://schemas.openxmlformats.org/officeDocument/2006/customXml" ds:itemID="{D68C3E3E-C92F-47A7-897B-144633861122}"/>
</file>

<file path=customXml/itemProps4.xml><?xml version="1.0" encoding="utf-8"?>
<ds:datastoreItem xmlns:ds="http://schemas.openxmlformats.org/officeDocument/2006/customXml" ds:itemID="{F1AFDE23-A48F-4AFC-A494-D0DBB24AD4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Yoline</dc:creator>
  <cp:keywords/>
  <dc:description/>
  <cp:lastModifiedBy>hela.krid@softt365.com</cp:lastModifiedBy>
  <cp:revision/>
  <dcterms:created xsi:type="dcterms:W3CDTF">2022-03-22T20:08:36Z</dcterms:created>
  <dcterms:modified xsi:type="dcterms:W3CDTF">2023-05-02T08:13:25Z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0x010100B39B736039D5A046910B0135A98649EE</vt:lpwstr>
  </property>
  <property fmtid="{D5CDD505-2E9C-101B-9397-08002B2CF9AE}" pid="3" name="MediaServiceImageTags">
    <vt:lpwstr/>
  </property>
</Properties>
</file>